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ra\Downloads\"/>
    </mc:Choice>
  </mc:AlternateContent>
  <bookViews>
    <workbookView xWindow="-120" yWindow="-120" windowWidth="15600" windowHeight="11760"/>
  </bookViews>
  <sheets>
    <sheet name="nach celle" sheetId="1" r:id="rId1"/>
  </sheets>
  <definedNames>
    <definedName name="_xlnm.Print_Titles" localSheetId="0">'nach celle'!$1:$4</definedName>
    <definedName name="_xlnm.Print_Titles">'nach celle'!$2:$4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  <c r="K10" i="1"/>
  <c r="L10" i="1"/>
  <c r="M7" i="1"/>
  <c r="P7" i="1"/>
  <c r="M9" i="1"/>
  <c r="P9" i="1"/>
  <c r="N10" i="1"/>
  <c r="O10" i="1"/>
  <c r="Q10" i="1"/>
  <c r="R10" i="1"/>
  <c r="H10" i="1"/>
  <c r="I5" i="1"/>
  <c r="I6" i="1"/>
  <c r="I10" i="1"/>
  <c r="M6" i="1"/>
  <c r="P6" i="1"/>
  <c r="M8" i="1"/>
  <c r="P8" i="1"/>
  <c r="AK10" i="1"/>
  <c r="AJ10" i="1"/>
  <c r="AL7" i="1"/>
  <c r="AM7" i="1"/>
  <c r="AN7" i="1"/>
  <c r="AO7" i="1"/>
  <c r="AP7" i="1"/>
  <c r="AQ7" i="1"/>
  <c r="AR7" i="1"/>
  <c r="AS7" i="1"/>
  <c r="AT7" i="1"/>
  <c r="AU7" i="1"/>
  <c r="AL8" i="1"/>
  <c r="AM8" i="1"/>
  <c r="AN8" i="1"/>
  <c r="AO8" i="1"/>
  <c r="AP8" i="1"/>
  <c r="AQ8" i="1"/>
  <c r="AR8" i="1"/>
  <c r="AS8" i="1"/>
  <c r="AT8" i="1"/>
  <c r="AU8" i="1"/>
  <c r="AL9" i="1"/>
  <c r="AM9" i="1"/>
  <c r="AN9" i="1"/>
  <c r="AO9" i="1"/>
  <c r="AP9" i="1"/>
  <c r="AQ9" i="1"/>
  <c r="AR9" i="1"/>
  <c r="AS9" i="1"/>
  <c r="AT9" i="1"/>
  <c r="AU9" i="1"/>
  <c r="V8" i="1"/>
  <c r="W8" i="1"/>
  <c r="X8" i="1"/>
  <c r="Y8" i="1"/>
  <c r="Z8" i="1"/>
  <c r="AA8" i="1"/>
  <c r="AB8" i="1"/>
  <c r="V9" i="1"/>
  <c r="W9" i="1"/>
  <c r="X9" i="1"/>
  <c r="Y9" i="1"/>
  <c r="Z9" i="1"/>
  <c r="AA9" i="1"/>
  <c r="AB9" i="1"/>
  <c r="V7" i="1"/>
  <c r="W7" i="1"/>
  <c r="X7" i="1"/>
  <c r="Y7" i="1"/>
  <c r="Z7" i="1"/>
  <c r="AA7" i="1"/>
  <c r="AB7" i="1"/>
  <c r="BB5" i="1"/>
  <c r="BB6" i="1"/>
  <c r="BB7" i="1"/>
  <c r="BB8" i="1"/>
  <c r="V6" i="1"/>
  <c r="W6" i="1"/>
  <c r="X6" i="1"/>
  <c r="Y6" i="1"/>
  <c r="Z6" i="1"/>
  <c r="AA6" i="1"/>
  <c r="AB6" i="1"/>
  <c r="L1" i="1"/>
  <c r="AL6" i="1"/>
  <c r="AM6" i="1"/>
  <c r="AN6" i="1"/>
  <c r="AO6" i="1"/>
  <c r="AP6" i="1"/>
  <c r="AQ6" i="1"/>
  <c r="AR6" i="1"/>
  <c r="AS6" i="1"/>
  <c r="AT6" i="1"/>
  <c r="AU6" i="1"/>
  <c r="AU5" i="1"/>
  <c r="AT5" i="1"/>
  <c r="AS5" i="1"/>
  <c r="AR5" i="1"/>
  <c r="AQ5" i="1"/>
  <c r="AM5" i="1"/>
  <c r="AN5" i="1"/>
  <c r="AO5" i="1"/>
  <c r="AP5" i="1"/>
  <c r="AH5" i="1"/>
  <c r="AH6" i="1"/>
  <c r="AH7" i="1"/>
  <c r="AH8" i="1"/>
  <c r="AH9" i="1"/>
  <c r="T5" i="1"/>
  <c r="U5" i="1"/>
  <c r="V5" i="1"/>
  <c r="W5" i="1"/>
  <c r="X5" i="1"/>
  <c r="Y5" i="1"/>
  <c r="Z5" i="1"/>
  <c r="AA5" i="1"/>
  <c r="AB5" i="1"/>
  <c r="AF5" i="1"/>
  <c r="AF6" i="1"/>
  <c r="AF7" i="1"/>
  <c r="AF8" i="1"/>
  <c r="BB9" i="1"/>
  <c r="AF9" i="1"/>
  <c r="M5" i="1"/>
  <c r="M10" i="1"/>
  <c r="P5" i="1"/>
  <c r="P10" i="1"/>
</calcChain>
</file>

<file path=xl/sharedStrings.xml><?xml version="1.0" encoding="utf-8"?>
<sst xmlns="http://schemas.openxmlformats.org/spreadsheetml/2006/main" count="88" uniqueCount="52">
  <si>
    <t>Anzahl              Eier</t>
  </si>
  <si>
    <t>Anzahl     Küken</t>
  </si>
  <si>
    <t>Küken</t>
  </si>
  <si>
    <t>tot</t>
  </si>
  <si>
    <t>eingelegt</t>
  </si>
  <si>
    <t>unbefr.</t>
  </si>
  <si>
    <t>abgest.1</t>
  </si>
  <si>
    <t>abgest.2</t>
  </si>
  <si>
    <t>umgelegt</t>
  </si>
  <si>
    <t>n. geschl.</t>
  </si>
  <si>
    <t>lebend</t>
  </si>
  <si>
    <t>gesamt</t>
  </si>
  <si>
    <t>bemarkt</t>
  </si>
  <si>
    <t>Bemerkung</t>
  </si>
  <si>
    <t>Schlupfbericht weibliche Küken</t>
  </si>
  <si>
    <t>Schlupfbericht männliche Küken</t>
  </si>
  <si>
    <t>Brutbericht</t>
  </si>
  <si>
    <t>1. Ma</t>
  </si>
  <si>
    <t>2. Ma</t>
  </si>
  <si>
    <t>3. Ma</t>
  </si>
  <si>
    <t>nach Mareinsee</t>
  </si>
  <si>
    <t xml:space="preserve"> </t>
  </si>
  <si>
    <t>KM</t>
  </si>
  <si>
    <t>angeliefert</t>
  </si>
  <si>
    <t>Eier</t>
  </si>
  <si>
    <t>Hennen</t>
  </si>
  <si>
    <t>Hähne</t>
  </si>
  <si>
    <t xml:space="preserve">Einlage: </t>
  </si>
  <si>
    <t>Schlupf:</t>
  </si>
  <si>
    <t>4. Ma</t>
  </si>
  <si>
    <t>5. Ma</t>
  </si>
  <si>
    <t>6. Ma</t>
  </si>
  <si>
    <t>7. Ma</t>
  </si>
  <si>
    <t>8. Ma</t>
  </si>
  <si>
    <t>9. Ma</t>
  </si>
  <si>
    <t>10. Ma</t>
  </si>
  <si>
    <t>Gesamtsummen</t>
  </si>
  <si>
    <t>2 je Mutter</t>
  </si>
  <si>
    <t>min. 10 je Stamm</t>
  </si>
  <si>
    <t>4 je Stamm</t>
  </si>
  <si>
    <t>v. versch. Müttern</t>
  </si>
  <si>
    <t>Brutbericht Zwerghuhn</t>
  </si>
  <si>
    <t>Züchter</t>
  </si>
  <si>
    <t>Kira König</t>
  </si>
  <si>
    <t xml:space="preserve">Daniel Bade </t>
  </si>
  <si>
    <t>Thomas Niemeyer</t>
  </si>
  <si>
    <t>Bernhard Ruholl      -Pago</t>
  </si>
  <si>
    <t>Bernhard Ruholl      -Paca</t>
  </si>
  <si>
    <t>schwarz rechts</t>
  </si>
  <si>
    <t>weiß rechts</t>
  </si>
  <si>
    <t>schwarz links</t>
  </si>
  <si>
    <t>weiß links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</si>
</sst>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51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5" fillId="0" borderId="18" xfId="2" applyFont="1" applyFill="1" applyBorder="1" applyAlignment="1">
      <alignment horizontal="right"/>
    </xf>
    <xf numFmtId="0" fontId="5" fillId="0" borderId="19" xfId="2" applyFont="1" applyFill="1" applyBorder="1" applyAlignment="1">
      <alignment horizontal="right"/>
    </xf>
    <xf numFmtId="0" fontId="5" fillId="0" borderId="11" xfId="2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14" fontId="2" fillId="0" borderId="0" xfId="0" applyNumberFormat="1" applyFont="1" applyFill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4">
    <cellStyle name="Standard" xfId="0" builtinId="0"/>
    <cellStyle name="Standard 2" xfId="1"/>
    <cellStyle name="Standard 3" xfId="2"/>
    <cellStyle name="Standard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11"/>
  <sheetViews>
    <sheetView tabSelected="1" topLeftCell="L1" zoomScale="120" zoomScaleNormal="120" workbookViewId="0">
      <selection activeCell="F18" sqref="F18"/>
    </sheetView>
  </sheetViews>
  <sheetFormatPr baseColWidth="10" defaultColWidth="11.5703125" defaultRowHeight="21" customHeight="1" x14ac:dyDescent="0.2"/>
  <cols>
    <col min="1" max="1" width="1.5703125" style="2" customWidth="1"/>
    <col min="2" max="2" width="6.42578125" style="2" customWidth="1"/>
    <col min="3" max="3" width="8.28515625" style="2" customWidth="1"/>
    <col min="4" max="6" width="9.28515625" style="2" customWidth="1"/>
    <col min="7" max="7" width="5.42578125" style="2" customWidth="1"/>
    <col min="8" max="8" width="11.28515625" style="2" customWidth="1"/>
    <col min="9" max="9" width="10" style="2" customWidth="1"/>
    <col min="10" max="10" width="10.28515625" style="2" customWidth="1"/>
    <col min="11" max="12" width="9.5703125" style="2" customWidth="1"/>
    <col min="13" max="13" width="9.85546875" style="2" customWidth="1"/>
    <col min="14" max="14" width="11.5703125" style="2" customWidth="1"/>
    <col min="15" max="15" width="9.7109375" style="2" customWidth="1"/>
    <col min="16" max="16" width="14" style="2" customWidth="1"/>
    <col min="17" max="17" width="8.42578125" style="10" customWidth="1"/>
    <col min="18" max="18" width="8.42578125" style="2" customWidth="1"/>
    <col min="19" max="27" width="7.5703125" style="2" customWidth="1"/>
    <col min="28" max="28" width="6.140625" style="2" customWidth="1"/>
    <col min="29" max="29" width="16.85546875" style="2" customWidth="1"/>
    <col min="30" max="30" width="1.28515625" style="2" customWidth="1"/>
    <col min="31" max="35" width="7.42578125" style="23" customWidth="1"/>
    <col min="36" max="37" width="8.42578125" style="2" customWidth="1"/>
    <col min="38" max="47" width="7.5703125" style="2" customWidth="1"/>
    <col min="48" max="48" width="17.85546875" style="2" customWidth="1"/>
    <col min="49" max="50" width="8.28515625" style="2" customWidth="1"/>
    <col min="51" max="51" width="9.42578125" style="2" bestFit="1" customWidth="1"/>
    <col min="52" max="53" width="8.42578125" style="2" customWidth="1"/>
    <col min="54" max="54" width="0" style="2" hidden="1" customWidth="1"/>
    <col min="55" max="16384" width="11.5703125" style="2"/>
  </cols>
  <sheetData>
    <row r="1" spans="2:54" ht="51" customHeight="1" x14ac:dyDescent="0.2">
      <c r="B1" s="3" t="s">
        <v>41</v>
      </c>
      <c r="G1" s="24" t="s">
        <v>27</v>
      </c>
      <c r="H1" s="47">
        <v>43866</v>
      </c>
      <c r="I1" s="47"/>
      <c r="K1" s="24" t="s">
        <v>28</v>
      </c>
      <c r="L1" s="47">
        <f>H1+21</f>
        <v>43887</v>
      </c>
      <c r="M1" s="47"/>
      <c r="N1" s="2" t="s">
        <v>21</v>
      </c>
      <c r="R1" s="18"/>
      <c r="S1" s="18"/>
      <c r="T1" s="12" t="s">
        <v>14</v>
      </c>
      <c r="U1" s="18"/>
      <c r="V1" s="18"/>
      <c r="W1" s="18"/>
      <c r="X1" s="18"/>
      <c r="Y1" s="18"/>
      <c r="Z1" s="18"/>
      <c r="AA1" s="18"/>
      <c r="AB1" s="18"/>
      <c r="AC1" s="10"/>
      <c r="AD1" s="10"/>
      <c r="AE1" s="21"/>
      <c r="AF1" s="21"/>
      <c r="AG1" s="21"/>
      <c r="AH1" s="21"/>
      <c r="AI1" s="21"/>
      <c r="AK1" s="12" t="s">
        <v>15</v>
      </c>
      <c r="AL1" s="10"/>
      <c r="AM1" s="10"/>
      <c r="AN1" s="10"/>
      <c r="AO1" s="10"/>
      <c r="AP1" s="10"/>
      <c r="AQ1" s="10"/>
      <c r="AR1" s="10"/>
      <c r="AV1" s="10"/>
      <c r="AW1" s="10"/>
      <c r="AX1" s="10"/>
      <c r="AY1" s="10"/>
      <c r="AZ1" s="10"/>
    </row>
    <row r="2" spans="2:54" ht="21" customHeight="1" x14ac:dyDescent="0.2">
      <c r="I2" s="38" t="s">
        <v>16</v>
      </c>
      <c r="J2" s="38"/>
      <c r="K2" s="38"/>
      <c r="L2" s="38"/>
      <c r="M2" s="38"/>
      <c r="N2" s="38"/>
      <c r="O2" s="38"/>
      <c r="P2" s="40"/>
      <c r="Q2" s="4"/>
      <c r="R2" s="4"/>
      <c r="S2" s="38" t="s">
        <v>20</v>
      </c>
      <c r="T2" s="39"/>
      <c r="U2" s="39"/>
      <c r="V2" s="39"/>
      <c r="W2" s="39"/>
      <c r="X2" s="39"/>
      <c r="Y2" s="19"/>
      <c r="Z2" s="19"/>
      <c r="AA2" s="19"/>
      <c r="AB2" s="19"/>
      <c r="AC2" s="4"/>
      <c r="AD2" s="10"/>
      <c r="AE2" s="21"/>
      <c r="AF2" s="21" t="s">
        <v>25</v>
      </c>
      <c r="AG2" s="21"/>
      <c r="AH2" s="21" t="s">
        <v>26</v>
      </c>
      <c r="AI2" s="21"/>
      <c r="AJ2" s="4"/>
      <c r="AK2" s="4"/>
      <c r="AL2" s="38"/>
      <c r="AM2" s="38"/>
      <c r="AN2" s="38"/>
      <c r="AO2" s="38"/>
      <c r="AP2" s="38"/>
      <c r="AQ2" s="38"/>
      <c r="AR2" s="38"/>
      <c r="AS2" s="39"/>
      <c r="AT2" s="19"/>
      <c r="AU2" s="19"/>
      <c r="AV2" s="4"/>
      <c r="AW2" s="10"/>
      <c r="AX2" s="10"/>
      <c r="AY2" s="10"/>
      <c r="AZ2" s="10"/>
    </row>
    <row r="3" spans="2:54" s="8" customFormat="1" ht="21" customHeight="1" x14ac:dyDescent="0.2">
      <c r="B3" s="6"/>
      <c r="C3" s="6"/>
      <c r="D3" s="6"/>
      <c r="E3" s="6"/>
      <c r="F3" s="6"/>
      <c r="G3" s="6"/>
      <c r="H3" s="6" t="s">
        <v>23</v>
      </c>
      <c r="I3" s="7"/>
      <c r="J3" s="41" t="s">
        <v>0</v>
      </c>
      <c r="K3" s="42"/>
      <c r="L3" s="42"/>
      <c r="M3" s="43"/>
      <c r="N3" s="7"/>
      <c r="O3" s="7" t="s">
        <v>1</v>
      </c>
      <c r="P3" s="16"/>
      <c r="Q3" s="11" t="s">
        <v>2</v>
      </c>
      <c r="R3" s="7" t="s">
        <v>2</v>
      </c>
      <c r="S3" s="6" t="s">
        <v>17</v>
      </c>
      <c r="T3" s="6" t="s">
        <v>18</v>
      </c>
      <c r="U3" s="6" t="s">
        <v>19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7" t="s">
        <v>13</v>
      </c>
      <c r="AD3" s="20"/>
      <c r="AE3" s="22"/>
      <c r="AF3" s="22"/>
      <c r="AG3" s="22"/>
      <c r="AH3" s="22"/>
      <c r="AI3" s="22"/>
      <c r="AJ3" s="11" t="s">
        <v>2</v>
      </c>
      <c r="AK3" s="7" t="s">
        <v>2</v>
      </c>
      <c r="AL3" s="6" t="s">
        <v>17</v>
      </c>
      <c r="AM3" s="6" t="s">
        <v>18</v>
      </c>
      <c r="AN3" s="6" t="s">
        <v>19</v>
      </c>
      <c r="AO3" s="6" t="s">
        <v>29</v>
      </c>
      <c r="AP3" s="6" t="s">
        <v>30</v>
      </c>
      <c r="AQ3" s="6" t="s">
        <v>31</v>
      </c>
      <c r="AR3" s="6" t="s">
        <v>32</v>
      </c>
      <c r="AS3" s="6" t="s">
        <v>33</v>
      </c>
      <c r="AT3" s="6" t="s">
        <v>34</v>
      </c>
      <c r="AU3" s="6" t="s">
        <v>35</v>
      </c>
      <c r="AV3" s="7" t="s">
        <v>13</v>
      </c>
      <c r="AW3" s="20"/>
      <c r="AX3" s="20"/>
      <c r="AY3" s="20"/>
      <c r="AZ3" s="20"/>
    </row>
    <row r="4" spans="2:54" s="8" customFormat="1" ht="21" customHeight="1" x14ac:dyDescent="0.2">
      <c r="B4" s="48" t="s">
        <v>42</v>
      </c>
      <c r="C4" s="49"/>
      <c r="D4" s="49"/>
      <c r="E4" s="49"/>
      <c r="F4" s="49"/>
      <c r="G4" s="50"/>
      <c r="H4" s="9" t="s">
        <v>24</v>
      </c>
      <c r="I4" s="9" t="s">
        <v>4</v>
      </c>
      <c r="J4" s="9" t="s">
        <v>5</v>
      </c>
      <c r="K4" s="9" t="s">
        <v>6</v>
      </c>
      <c r="L4" s="9" t="s">
        <v>7</v>
      </c>
      <c r="M4" s="9" t="s">
        <v>8</v>
      </c>
      <c r="N4" s="9" t="s">
        <v>9</v>
      </c>
      <c r="O4" s="9" t="s">
        <v>3</v>
      </c>
      <c r="P4" s="17" t="s">
        <v>10</v>
      </c>
      <c r="Q4" s="13" t="s">
        <v>11</v>
      </c>
      <c r="R4" s="9" t="s">
        <v>12</v>
      </c>
      <c r="S4" s="5" t="s">
        <v>22</v>
      </c>
      <c r="T4" s="5" t="s">
        <v>22</v>
      </c>
      <c r="U4" s="5" t="s">
        <v>22</v>
      </c>
      <c r="V4" s="5" t="s">
        <v>22</v>
      </c>
      <c r="W4" s="5" t="s">
        <v>22</v>
      </c>
      <c r="X4" s="5" t="s">
        <v>22</v>
      </c>
      <c r="Y4" s="5" t="s">
        <v>22</v>
      </c>
      <c r="Z4" s="5" t="s">
        <v>22</v>
      </c>
      <c r="AA4" s="5" t="s">
        <v>22</v>
      </c>
      <c r="AB4" s="5" t="s">
        <v>22</v>
      </c>
      <c r="AC4" s="9"/>
      <c r="AD4" s="20"/>
      <c r="AE4" s="22"/>
      <c r="AF4" s="22"/>
      <c r="AG4" s="22"/>
      <c r="AH4" s="22"/>
      <c r="AI4" s="22"/>
      <c r="AJ4" s="13" t="s">
        <v>11</v>
      </c>
      <c r="AK4" s="9" t="s">
        <v>12</v>
      </c>
      <c r="AL4" s="5" t="s">
        <v>22</v>
      </c>
      <c r="AM4" s="5" t="s">
        <v>22</v>
      </c>
      <c r="AN4" s="5" t="s">
        <v>22</v>
      </c>
      <c r="AO4" s="5" t="s">
        <v>22</v>
      </c>
      <c r="AP4" s="5" t="s">
        <v>22</v>
      </c>
      <c r="AQ4" s="5" t="s">
        <v>22</v>
      </c>
      <c r="AR4" s="5" t="s">
        <v>22</v>
      </c>
      <c r="AS4" s="5" t="s">
        <v>22</v>
      </c>
      <c r="AT4" s="5" t="s">
        <v>22</v>
      </c>
      <c r="AU4" s="5" t="s">
        <v>22</v>
      </c>
      <c r="AV4" s="9"/>
      <c r="AW4" s="20"/>
      <c r="AX4" s="20"/>
      <c r="AY4" s="20"/>
      <c r="AZ4" s="20"/>
      <c r="BB4" s="8" t="s">
        <v>25</v>
      </c>
    </row>
    <row r="5" spans="2:54" ht="21" customHeight="1" x14ac:dyDescent="0.2">
      <c r="B5" s="35" t="s">
        <v>46</v>
      </c>
      <c r="C5" s="36"/>
      <c r="D5" s="36"/>
      <c r="E5" s="36"/>
      <c r="F5" s="36"/>
      <c r="G5" s="37"/>
      <c r="H5" s="14">
        <v>20</v>
      </c>
      <c r="I5" s="14">
        <f>IF(H5="","",H5)</f>
        <v>20</v>
      </c>
      <c r="J5" s="1">
        <v>20</v>
      </c>
      <c r="K5" s="1"/>
      <c r="L5" s="1"/>
      <c r="M5" s="1">
        <f>IF(I5="","",I5-J5-K5-L5)</f>
        <v>0</v>
      </c>
      <c r="N5" s="1"/>
      <c r="O5" s="1"/>
      <c r="P5" s="15">
        <f>IF(M5="","",M5-N5-O5)</f>
        <v>0</v>
      </c>
      <c r="Q5" s="14"/>
      <c r="R5" s="1"/>
      <c r="S5" s="1"/>
      <c r="T5" s="1" t="str">
        <f>IF($R5&gt;1,S5+1,"")</f>
        <v/>
      </c>
      <c r="U5" s="1" t="str">
        <f>IF($R5&gt;2,T5+1,"")</f>
        <v/>
      </c>
      <c r="V5" s="1" t="str">
        <f>IF($R5&gt;3,U5+1,"")</f>
        <v/>
      </c>
      <c r="W5" s="1" t="str">
        <f>IF($R5&gt;4,V5+1,"")</f>
        <v/>
      </c>
      <c r="X5" s="1" t="str">
        <f>IF($R5&gt;5,W5+1,"")</f>
        <v/>
      </c>
      <c r="Y5" s="1" t="str">
        <f>IF($R5&gt;6,X5+1,"")</f>
        <v/>
      </c>
      <c r="Z5" s="1" t="str">
        <f>IF($R5&gt;7,Y5+1,"")</f>
        <v/>
      </c>
      <c r="AA5" s="1" t="str">
        <f>IF($R5&gt;8,Z5+1,"")</f>
        <v/>
      </c>
      <c r="AB5" s="1" t="str">
        <f>IF($R5&gt;9,AA5+1,"")</f>
        <v/>
      </c>
      <c r="AC5" s="25" t="s">
        <v>37</v>
      </c>
      <c r="AD5" s="10"/>
      <c r="AE5" s="21"/>
      <c r="AF5" s="21">
        <f>MAX(S5:AB5)</f>
        <v>0</v>
      </c>
      <c r="AG5" s="21"/>
      <c r="AH5" s="21">
        <f>MAX(AL5:AU5)</f>
        <v>0</v>
      </c>
      <c r="AI5" s="21"/>
      <c r="AJ5" s="14"/>
      <c r="AK5" s="1"/>
      <c r="AL5" s="1"/>
      <c r="AM5" s="1" t="str">
        <f>IF($AK5&gt;1,AL5+1,"")</f>
        <v/>
      </c>
      <c r="AN5" s="1" t="str">
        <f>IF($AK5&gt;2,AM5+1,"")</f>
        <v/>
      </c>
      <c r="AO5" s="1" t="str">
        <f>IF($AK5&gt;3,AN5+1,"")</f>
        <v/>
      </c>
      <c r="AP5" s="1" t="str">
        <f>IF($AK5&gt;4,AO5+1,"")</f>
        <v/>
      </c>
      <c r="AQ5" s="1" t="str">
        <f>IF($AK5&gt;5,AP5+1,"")</f>
        <v/>
      </c>
      <c r="AR5" s="1" t="str">
        <f>IF($AK5&gt;6,AQ5+1,"")</f>
        <v/>
      </c>
      <c r="AS5" s="1" t="str">
        <f>IF($AK5&gt;7,AR5+1,"")</f>
        <v/>
      </c>
      <c r="AT5" s="1" t="str">
        <f>IF($AK5&gt;8,AS5+1,"")</f>
        <v/>
      </c>
      <c r="AU5" s="1" t="str">
        <f>IF($AK5&gt;9,AT5+1,"")</f>
        <v/>
      </c>
      <c r="AV5" s="1" t="s">
        <v>39</v>
      </c>
      <c r="AW5" s="10"/>
      <c r="AX5" s="10"/>
      <c r="AY5" s="10"/>
      <c r="AZ5" s="10"/>
      <c r="BB5" s="2" t="str">
        <f>IF(R5="","",MAX(S5:X5))</f>
        <v/>
      </c>
    </row>
    <row r="6" spans="2:54" ht="21" customHeight="1" x14ac:dyDescent="0.2">
      <c r="B6" s="35" t="s">
        <v>47</v>
      </c>
      <c r="C6" s="36"/>
      <c r="D6" s="36"/>
      <c r="E6" s="36"/>
      <c r="F6" s="36"/>
      <c r="G6" s="37"/>
      <c r="H6" s="14">
        <v>70</v>
      </c>
      <c r="I6" s="14">
        <f>IF(H6="","",H6)</f>
        <v>70</v>
      </c>
      <c r="J6" s="1">
        <v>5</v>
      </c>
      <c r="K6" s="1">
        <v>2</v>
      </c>
      <c r="L6" s="1">
        <v>2</v>
      </c>
      <c r="M6" s="1">
        <f>IF(I6="","",I6-J6-K6-L6)</f>
        <v>61</v>
      </c>
      <c r="N6" s="1">
        <v>6</v>
      </c>
      <c r="O6" s="1"/>
      <c r="P6" s="15">
        <f>IF(M6="","",M6-N6-O6)</f>
        <v>55</v>
      </c>
      <c r="Q6" s="14"/>
      <c r="R6" s="28"/>
      <c r="S6" s="44" t="s">
        <v>48</v>
      </c>
      <c r="T6" s="45"/>
      <c r="U6" s="46"/>
      <c r="V6" s="1" t="str">
        <f>IF($R6&gt;3,U6+1,"")</f>
        <v/>
      </c>
      <c r="W6" s="1" t="str">
        <f>IF($R6&gt;4,V6+1,"")</f>
        <v/>
      </c>
      <c r="X6" s="1" t="str">
        <f>IF($R6&gt;5,W6+1,"")</f>
        <v/>
      </c>
      <c r="Y6" s="1" t="str">
        <f>IF($R6&gt;6,X6+1,"")</f>
        <v/>
      </c>
      <c r="Z6" s="1" t="str">
        <f>IF($R6&gt;7,Y6+1,"")</f>
        <v/>
      </c>
      <c r="AA6" s="1" t="str">
        <f>IF($R6&gt;8,Z6+1,"")</f>
        <v/>
      </c>
      <c r="AB6" s="1" t="str">
        <f>IF($R6&gt;9,AA6+1,"")</f>
        <v/>
      </c>
      <c r="AC6" s="25" t="s">
        <v>38</v>
      </c>
      <c r="AD6" s="10"/>
      <c r="AE6" s="21"/>
      <c r="AF6" s="21">
        <f>IF(R6="",AF5,MAX(S6:AB6))</f>
        <v>0</v>
      </c>
      <c r="AG6" s="21"/>
      <c r="AH6" s="21">
        <f>IF(AK6="",AH5,MAX(AL6:AU6))</f>
        <v>0</v>
      </c>
      <c r="AI6" s="21"/>
      <c r="AJ6" s="14"/>
      <c r="AK6" s="1"/>
      <c r="AL6" s="1" t="str">
        <f>IF(AK6&gt;0,AH5+1,"")</f>
        <v/>
      </c>
      <c r="AM6" s="1" t="str">
        <f>IF($AK6&gt;1,AL6+1,"")</f>
        <v/>
      </c>
      <c r="AN6" s="1" t="str">
        <f>IF($AK6&gt;2,AM6+1,"")</f>
        <v/>
      </c>
      <c r="AO6" s="1" t="str">
        <f>IF($AK6&gt;3,AN6+1,"")</f>
        <v/>
      </c>
      <c r="AP6" s="1" t="str">
        <f>IF($AK6&gt;4,AO6+1,"")</f>
        <v/>
      </c>
      <c r="AQ6" s="1" t="str">
        <f>IF($AK6&gt;5,AP6+1,"")</f>
        <v/>
      </c>
      <c r="AR6" s="1" t="str">
        <f>IF($AK6&gt;6,AQ6+1,"")</f>
        <v/>
      </c>
      <c r="AS6" s="1" t="str">
        <f>IF($AK6&gt;7,AR6+1,"")</f>
        <v/>
      </c>
      <c r="AT6" s="1" t="str">
        <f>IF($AK6&gt;8,AS6+1,"")</f>
        <v/>
      </c>
      <c r="AU6" s="1" t="str">
        <f>IF($AK6&gt;9,AT6+1,"")</f>
        <v/>
      </c>
      <c r="AV6" s="1" t="s">
        <v>40</v>
      </c>
      <c r="AW6" s="10"/>
      <c r="AX6" s="10"/>
      <c r="AY6" s="10"/>
      <c r="AZ6" s="10"/>
      <c r="BB6" s="2" t="str">
        <f>IF(R6="",BB5,MAX(S6:X6))</f>
        <v/>
      </c>
    </row>
    <row r="7" spans="2:54" ht="21" customHeight="1" x14ac:dyDescent="0.2">
      <c r="B7" s="35" t="s">
        <v>43</v>
      </c>
      <c r="C7" s="36"/>
      <c r="D7" s="36"/>
      <c r="E7" s="36"/>
      <c r="F7" s="36"/>
      <c r="G7" s="37"/>
      <c r="H7" s="14">
        <v>59</v>
      </c>
      <c r="I7" s="14">
        <v>59</v>
      </c>
      <c r="J7" s="1"/>
      <c r="K7" s="1">
        <v>2</v>
      </c>
      <c r="L7" s="1"/>
      <c r="M7" s="1">
        <f>IF(I7="","",I7-J7-K7-L7)</f>
        <v>57</v>
      </c>
      <c r="N7" s="1">
        <v>4</v>
      </c>
      <c r="O7" s="1"/>
      <c r="P7" s="15">
        <f>IF(M7="","",M7-N7-O7)</f>
        <v>53</v>
      </c>
      <c r="Q7" s="14"/>
      <c r="R7" s="1"/>
      <c r="S7" s="44" t="s">
        <v>49</v>
      </c>
      <c r="T7" s="45"/>
      <c r="U7" s="46"/>
      <c r="V7" s="1" t="str">
        <f>IF($R7&gt;3,U7+1,"")</f>
        <v/>
      </c>
      <c r="W7" s="1" t="str">
        <f>IF($R7&gt;4,V7+1,"")</f>
        <v/>
      </c>
      <c r="X7" s="1" t="str">
        <f>IF($R7&gt;5,W7+1,"")</f>
        <v/>
      </c>
      <c r="Y7" s="1" t="str">
        <f>IF($R7&gt;6,X7+1,"")</f>
        <v/>
      </c>
      <c r="Z7" s="1" t="str">
        <f>IF($R7&gt;7,Y7+1,"")</f>
        <v/>
      </c>
      <c r="AA7" s="1" t="str">
        <f>IF($R7&gt;8,Z7+1,"")</f>
        <v/>
      </c>
      <c r="AB7" s="1" t="str">
        <f>IF($R7&gt;9,AA7+1,"")</f>
        <v/>
      </c>
      <c r="AC7" s="1"/>
      <c r="AD7" s="10"/>
      <c r="AE7" s="21"/>
      <c r="AF7" s="21">
        <f>IF(R7="",AF6,MAX(S7:AB7))</f>
        <v>0</v>
      </c>
      <c r="AG7" s="21"/>
      <c r="AH7" s="21">
        <f>IF(AK7="",AH6,MAX(AL7:AU7))</f>
        <v>0</v>
      </c>
      <c r="AI7" s="21"/>
      <c r="AJ7" s="14"/>
      <c r="AK7" s="1"/>
      <c r="AL7" s="1" t="str">
        <f>IF(AK7&gt;0,AH6+1,"")</f>
        <v/>
      </c>
      <c r="AM7" s="1" t="str">
        <f>IF($AK7&gt;1,AL7+1,"")</f>
        <v/>
      </c>
      <c r="AN7" s="1" t="str">
        <f>IF($AK7&gt;2,AM7+1,"")</f>
        <v/>
      </c>
      <c r="AO7" s="1" t="str">
        <f>IF($AK7&gt;3,AN7+1,"")</f>
        <v/>
      </c>
      <c r="AP7" s="1" t="str">
        <f>IF($AK7&gt;4,AO7+1,"")</f>
        <v/>
      </c>
      <c r="AQ7" s="1" t="str">
        <f>IF($AK7&gt;5,AP7+1,"")</f>
        <v/>
      </c>
      <c r="AR7" s="1" t="str">
        <f>IF($AK7&gt;6,AQ7+1,"")</f>
        <v/>
      </c>
      <c r="AS7" s="1" t="str">
        <f>IF($AK7&gt;7,AR7+1,"")</f>
        <v/>
      </c>
      <c r="AT7" s="1" t="str">
        <f>IF($AK7&gt;8,AS7+1,"")</f>
        <v/>
      </c>
      <c r="AU7" s="1" t="str">
        <f>IF($AK7&gt;9,AT7+1,"")</f>
        <v/>
      </c>
      <c r="AV7" s="1"/>
      <c r="AW7" s="10"/>
      <c r="AX7" s="10"/>
      <c r="AY7" s="10"/>
      <c r="AZ7" s="10"/>
      <c r="BB7" s="2" t="str">
        <f>IF(R7="",BB6,MAX(S7:X7))</f>
        <v/>
      </c>
    </row>
    <row r="8" spans="2:54" ht="21" customHeight="1" x14ac:dyDescent="0.2">
      <c r="B8" s="35" t="s">
        <v>44</v>
      </c>
      <c r="C8" s="36"/>
      <c r="D8" s="36"/>
      <c r="E8" s="36"/>
      <c r="F8" s="36"/>
      <c r="G8" s="37"/>
      <c r="H8" s="14">
        <v>9</v>
      </c>
      <c r="I8" s="14">
        <v>9</v>
      </c>
      <c r="J8" s="1"/>
      <c r="K8" s="1"/>
      <c r="L8" s="1"/>
      <c r="M8" s="1">
        <f>IF(I8="","",I8-J8-K8-L8)</f>
        <v>9</v>
      </c>
      <c r="N8" s="1"/>
      <c r="O8" s="1"/>
      <c r="P8" s="15">
        <f>IF(M8="","",M8-N8-O8)</f>
        <v>9</v>
      </c>
      <c r="Q8" s="14"/>
      <c r="R8" s="1"/>
      <c r="S8" s="44" t="s">
        <v>50</v>
      </c>
      <c r="T8" s="45"/>
      <c r="U8" s="46"/>
      <c r="V8" s="1" t="str">
        <f>IF($R8&gt;3,U8+1,"")</f>
        <v/>
      </c>
      <c r="W8" s="1" t="str">
        <f>IF($R8&gt;4,V8+1,"")</f>
        <v/>
      </c>
      <c r="X8" s="1" t="str">
        <f>IF($R8&gt;5,W8+1,"")</f>
        <v/>
      </c>
      <c r="Y8" s="1" t="str">
        <f>IF($R8&gt;6,X8+1,"")</f>
        <v/>
      </c>
      <c r="Z8" s="1" t="str">
        <f>IF($R8&gt;7,Y8+1,"")</f>
        <v/>
      </c>
      <c r="AA8" s="1" t="str">
        <f>IF($R8&gt;8,Z8+1,"")</f>
        <v/>
      </c>
      <c r="AB8" s="1" t="str">
        <f>IF($R8&gt;9,AA8+1,"")</f>
        <v/>
      </c>
      <c r="AC8" s="1"/>
      <c r="AD8" s="10"/>
      <c r="AE8" s="21"/>
      <c r="AF8" s="21">
        <f>IF(R8="",AF7,MAX(S8:AB8))</f>
        <v>0</v>
      </c>
      <c r="AG8" s="21"/>
      <c r="AH8" s="21">
        <f>IF(AK8="",AH7,MAX(AL8:AU8))</f>
        <v>0</v>
      </c>
      <c r="AI8" s="21"/>
      <c r="AJ8" s="14"/>
      <c r="AK8" s="1"/>
      <c r="AL8" s="1" t="str">
        <f>IF(AK8&gt;0,AH7+1,"")</f>
        <v/>
      </c>
      <c r="AM8" s="1" t="str">
        <f>IF($AK8&gt;1,AL8+1,"")</f>
        <v/>
      </c>
      <c r="AN8" s="1" t="str">
        <f>IF($AK8&gt;2,AM8+1,"")</f>
        <v/>
      </c>
      <c r="AO8" s="1" t="str">
        <f>IF($AK8&gt;3,AN8+1,"")</f>
        <v/>
      </c>
      <c r="AP8" s="1" t="str">
        <f>IF($AK8&gt;4,AO8+1,"")</f>
        <v/>
      </c>
      <c r="AQ8" s="1" t="str">
        <f>IF($AK8&gt;5,AP8+1,"")</f>
        <v/>
      </c>
      <c r="AR8" s="1" t="str">
        <f>IF($AK8&gt;6,AQ8+1,"")</f>
        <v/>
      </c>
      <c r="AS8" s="1" t="str">
        <f>IF($AK8&gt;7,AR8+1,"")</f>
        <v/>
      </c>
      <c r="AT8" s="1" t="str">
        <f>IF($AK8&gt;8,AS8+1,"")</f>
        <v/>
      </c>
      <c r="AU8" s="1" t="str">
        <f>IF($AK8&gt;9,AT8+1,"")</f>
        <v/>
      </c>
      <c r="AV8" s="1"/>
      <c r="AW8" s="10"/>
      <c r="AX8" s="10"/>
      <c r="AY8" s="10"/>
      <c r="AZ8" s="10"/>
      <c r="BB8" s="2" t="str">
        <f>IF(R8="",BB7,MAX(S8:X8))</f>
        <v/>
      </c>
    </row>
    <row r="9" spans="2:54" ht="21" customHeight="1" thickBot="1" x14ac:dyDescent="0.25">
      <c r="B9" s="35" t="s">
        <v>45</v>
      </c>
      <c r="C9" s="36"/>
      <c r="D9" s="36"/>
      <c r="E9" s="36"/>
      <c r="F9" s="36"/>
      <c r="G9" s="37"/>
      <c r="H9" s="14">
        <v>40</v>
      </c>
      <c r="I9" s="14">
        <v>39</v>
      </c>
      <c r="J9" s="1">
        <v>18</v>
      </c>
      <c r="K9" s="1"/>
      <c r="L9" s="1">
        <v>1</v>
      </c>
      <c r="M9" s="1">
        <f>IF(I9="","",I9-J9-K9-L9)</f>
        <v>20</v>
      </c>
      <c r="N9" s="1">
        <v>8</v>
      </c>
      <c r="O9" s="1"/>
      <c r="P9" s="15">
        <f>IF(M9="","",M9-N9-O9)</f>
        <v>12</v>
      </c>
      <c r="Q9" s="14"/>
      <c r="R9" s="1"/>
      <c r="S9" s="29" t="s">
        <v>51</v>
      </c>
      <c r="T9" s="30"/>
      <c r="U9" s="31"/>
      <c r="V9" s="1" t="str">
        <f>IF($R9&gt;3,U9+1,"")</f>
        <v/>
      </c>
      <c r="W9" s="1" t="str">
        <f>IF($R9&gt;4,V9+1,"")</f>
        <v/>
      </c>
      <c r="X9" s="1" t="str">
        <f>IF($R9&gt;5,W9+1,"")</f>
        <v/>
      </c>
      <c r="Y9" s="1" t="str">
        <f>IF($R9&gt;6,X9+1,"")</f>
        <v/>
      </c>
      <c r="Z9" s="1" t="str">
        <f>IF($R9&gt;7,Y9+1,"")</f>
        <v/>
      </c>
      <c r="AA9" s="1" t="str">
        <f>IF($R9&gt;8,Z9+1,"")</f>
        <v/>
      </c>
      <c r="AB9" s="1" t="str">
        <f>IF($R9&gt;9,AA9+1,"")</f>
        <v/>
      </c>
      <c r="AC9" s="1"/>
      <c r="AD9" s="10"/>
      <c r="AE9" s="21"/>
      <c r="AF9" s="21" t="e">
        <f>IF(R9="",#REF!,MAX(S9:AB9))</f>
        <v>#REF!</v>
      </c>
      <c r="AG9" s="21"/>
      <c r="AH9" s="21" t="e">
        <f>IF(AK9="",#REF!,MAX(AL9:AU9))</f>
        <v>#REF!</v>
      </c>
      <c r="AI9" s="21"/>
      <c r="AJ9" s="14"/>
      <c r="AK9" s="1"/>
      <c r="AL9" s="1" t="str">
        <f>IF(AK9&gt;0,#REF!+1,"")</f>
        <v/>
      </c>
      <c r="AM9" s="1" t="str">
        <f>IF($AK9&gt;1,AL9+1,"")</f>
        <v/>
      </c>
      <c r="AN9" s="1" t="str">
        <f>IF($AK9&gt;2,AM9+1,"")</f>
        <v/>
      </c>
      <c r="AO9" s="1" t="str">
        <f>IF($AK9&gt;3,AN9+1,"")</f>
        <v/>
      </c>
      <c r="AP9" s="1" t="str">
        <f>IF($AK9&gt;4,AO9+1,"")</f>
        <v/>
      </c>
      <c r="AQ9" s="1" t="str">
        <f>IF($AK9&gt;5,AP9+1,"")</f>
        <v/>
      </c>
      <c r="AR9" s="1" t="str">
        <f>IF($AK9&gt;6,AQ9+1,"")</f>
        <v/>
      </c>
      <c r="AS9" s="1" t="str">
        <f>IF($AK9&gt;7,AR9+1,"")</f>
        <v/>
      </c>
      <c r="AT9" s="1" t="str">
        <f>IF($AK9&gt;8,AS9+1,"")</f>
        <v/>
      </c>
      <c r="AU9" s="1" t="str">
        <f>IF($AK9&gt;9,AT9+1,"")</f>
        <v/>
      </c>
      <c r="AV9" s="1"/>
      <c r="AW9" s="10"/>
      <c r="AX9" s="10"/>
      <c r="AY9" s="10"/>
      <c r="AZ9" s="10"/>
      <c r="BB9" s="2" t="e">
        <f>IF(R9="",#REF!,MAX(S9:X9))</f>
        <v>#REF!</v>
      </c>
    </row>
    <row r="10" spans="2:54" ht="21" customHeight="1" thickTop="1" thickBot="1" x14ac:dyDescent="0.25">
      <c r="B10" s="32" t="s">
        <v>36</v>
      </c>
      <c r="C10" s="33"/>
      <c r="D10" s="33"/>
      <c r="E10" s="33"/>
      <c r="F10" s="33"/>
      <c r="G10" s="34"/>
      <c r="H10" s="26">
        <f>SUM(H5:H9)</f>
        <v>198</v>
      </c>
      <c r="I10" s="26">
        <f t="shared" ref="I10:R10" si="0">SUM(I5:I9)</f>
        <v>197</v>
      </c>
      <c r="J10" s="26">
        <f t="shared" si="0"/>
        <v>43</v>
      </c>
      <c r="K10" s="26">
        <f t="shared" si="0"/>
        <v>4</v>
      </c>
      <c r="L10" s="26">
        <f t="shared" si="0"/>
        <v>3</v>
      </c>
      <c r="M10" s="26">
        <f t="shared" si="0"/>
        <v>147</v>
      </c>
      <c r="N10" s="26">
        <f t="shared" si="0"/>
        <v>18</v>
      </c>
      <c r="O10" s="26">
        <f t="shared" si="0"/>
        <v>0</v>
      </c>
      <c r="P10" s="26">
        <f t="shared" si="0"/>
        <v>129</v>
      </c>
      <c r="Q10" s="26">
        <f t="shared" si="0"/>
        <v>0</v>
      </c>
      <c r="R10" s="26">
        <f t="shared" si="0"/>
        <v>0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J10" s="26" t="e">
        <f>#REF!+#REF!+#REF!+#REF!+#REF!</f>
        <v>#REF!</v>
      </c>
      <c r="AK10" s="26" t="e">
        <f>#REF!+#REF!+#REF!+#REF!+#REF!</f>
        <v>#REF!</v>
      </c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</row>
    <row r="11" spans="2:54" ht="21" customHeight="1" thickTop="1" x14ac:dyDescent="0.2"/>
  </sheetData>
  <mergeCells count="17">
    <mergeCell ref="L1:M1"/>
    <mergeCell ref="H1:I1"/>
    <mergeCell ref="S6:U6"/>
    <mergeCell ref="S7:U7"/>
    <mergeCell ref="B4:G4"/>
    <mergeCell ref="B5:G5"/>
    <mergeCell ref="AL2:AS2"/>
    <mergeCell ref="I2:P2"/>
    <mergeCell ref="J3:M3"/>
    <mergeCell ref="S2:X2"/>
    <mergeCell ref="S8:U8"/>
    <mergeCell ref="S9:U9"/>
    <mergeCell ref="B10:G10"/>
    <mergeCell ref="B8:G8"/>
    <mergeCell ref="B6:G6"/>
    <mergeCell ref="B9:G9"/>
    <mergeCell ref="B7:G7"/>
  </mergeCells>
  <phoneticPr fontId="0" type="noConversion"/>
  <pageMargins left="0.31" right="0.28000000000000003" top="0.52" bottom="0.24" header="0.51181102362204722" footer="0.2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nach celle</vt:lpstr>
      <vt:lpstr>'nach celle'!Drucktitel</vt:lpstr>
      <vt:lpstr>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Knop, Karsten</dc:creator>
  <cp:lastModifiedBy>Kira</cp:lastModifiedBy>
  <cp:lastPrinted>2008-10-22T13:05:25Z</cp:lastPrinted>
  <dcterms:created xsi:type="dcterms:W3CDTF">2001-10-09T05:50:42Z</dcterms:created>
  <dcterms:modified xsi:type="dcterms:W3CDTF">2020-05-02T10:42:59Z</dcterms:modified>
</cp:coreProperties>
</file>